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5" windowWidth="19980" windowHeight="883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24" i="1" l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F8" i="1" l="1"/>
  <c r="F7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6" i="1"/>
  <c r="F5" i="1"/>
  <c r="E8" i="1"/>
  <c r="E7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6" i="1"/>
  <c r="E5" i="1"/>
  <c r="D8" i="1"/>
  <c r="D7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C8" i="1"/>
  <c r="C7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6" i="1"/>
  <c r="C5" i="1"/>
</calcChain>
</file>

<file path=xl/sharedStrings.xml><?xml version="1.0" encoding="utf-8"?>
<sst xmlns="http://schemas.openxmlformats.org/spreadsheetml/2006/main" count="34" uniqueCount="30">
  <si>
    <t>Навоз КРС (природный 85-88% вл.)</t>
  </si>
  <si>
    <t>Навоз свиней (природный 85% вл.)</t>
  </si>
  <si>
    <t>Птичий помет</t>
  </si>
  <si>
    <t>80-140</t>
  </si>
  <si>
    <t>Силос кукурузный</t>
  </si>
  <si>
    <t>180-220</t>
  </si>
  <si>
    <t>Свежая трава</t>
  </si>
  <si>
    <t>Молочная сыворотка</t>
  </si>
  <si>
    <t>Зерно</t>
  </si>
  <si>
    <t>Фруктовый жом (80% вл.)</t>
  </si>
  <si>
    <t>Свекольный жом (77% вл.)</t>
  </si>
  <si>
    <t>Меласса</t>
  </si>
  <si>
    <t>Свекольная ботва</t>
  </si>
  <si>
    <t>Барда зерновая (93% вл.)</t>
  </si>
  <si>
    <t>Барда меласная</t>
  </si>
  <si>
    <t>Пивная дробина (80% вл.)</t>
  </si>
  <si>
    <t>Жир</t>
  </si>
  <si>
    <t>Жир из жироловок</t>
  </si>
  <si>
    <t>Отходы бойни</t>
  </si>
  <si>
    <t>Корнеплодные овощи</t>
  </si>
  <si>
    <t>Технический глицерин</t>
  </si>
  <si>
    <t>Рыбные отходы</t>
  </si>
  <si>
    <t>Min</t>
  </si>
  <si>
    <t>Max</t>
  </si>
  <si>
    <t>Выход эл.энергии, кВт.ч с тонны субстрата</t>
  </si>
  <si>
    <t>Выход тепла, кВт.ч с тонны субстрата</t>
  </si>
  <si>
    <r>
      <t>Выход биогаза, м</t>
    </r>
    <r>
      <rPr>
        <b/>
        <vertAlign val="superscript"/>
        <sz val="9"/>
        <color indexed="8"/>
        <rFont val="Arial"/>
        <family val="2"/>
        <charset val="204"/>
      </rPr>
      <t>3</t>
    </r>
    <r>
      <rPr>
        <b/>
        <sz val="9"/>
        <color indexed="8"/>
        <rFont val="Arial"/>
        <family val="2"/>
        <charset val="204"/>
      </rPr>
      <t xml:space="preserve"> с тонны субстрата</t>
    </r>
  </si>
  <si>
    <t>Выход тепла, ГКал с тонны субстрата</t>
  </si>
  <si>
    <t>Субстрат (отходы)</t>
  </si>
  <si>
    <t>Энергия, которую можно получить из биоотходов через биогаз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</si>
</sst>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10" x14ac:knownFonts="1">
    <font>
      <sz val="11"/>
      <color theme="1"/>
      <name val="Calibri"/>
      <family val="2"/>
      <charset val="204"/>
      <scheme val="minor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theme="1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vertAlign val="superscript"/>
      <sz val="9"/>
      <color indexed="8"/>
      <name val="Arial"/>
      <family val="2"/>
      <charset val="204"/>
    </font>
    <font>
      <b/>
      <sz val="9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rgb="FF0070C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CC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/>
    <xf numFmtId="164" fontId="1" fillId="0" borderId="0" xfId="0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top"/>
    </xf>
    <xf numFmtId="0" fontId="1" fillId="0" borderId="3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vertical="top" wrapText="1"/>
    </xf>
    <xf numFmtId="0" fontId="3" fillId="0" borderId="8" xfId="0" applyFont="1" applyFill="1" applyBorder="1" applyAlignment="1">
      <alignment vertical="top"/>
    </xf>
    <xf numFmtId="0" fontId="3" fillId="0" borderId="7" xfId="0" applyFont="1" applyFill="1" applyBorder="1" applyAlignment="1">
      <alignment vertical="top"/>
    </xf>
    <xf numFmtId="0" fontId="9" fillId="0" borderId="2" xfId="0" applyFont="1" applyFill="1" applyBorder="1" applyAlignment="1">
      <alignment horizontal="left" vertical="top" wrapText="1"/>
    </xf>
    <xf numFmtId="164" fontId="9" fillId="0" borderId="2" xfId="0" applyNumberFormat="1" applyFont="1" applyFill="1" applyBorder="1" applyAlignment="1">
      <alignment horizontal="right" vertical="top" wrapText="1"/>
    </xf>
    <xf numFmtId="0" fontId="9" fillId="0" borderId="5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top"/>
    </xf>
    <xf numFmtId="0" fontId="9" fillId="0" borderId="5" xfId="0" applyFont="1" applyFill="1" applyBorder="1" applyAlignment="1">
      <alignment vertical="top"/>
    </xf>
    <xf numFmtId="0" fontId="9" fillId="0" borderId="3" xfId="0" applyFont="1" applyFill="1" applyBorder="1" applyAlignment="1">
      <alignment horizontal="left" vertical="top" wrapText="1"/>
    </xf>
    <xf numFmtId="164" fontId="9" fillId="0" borderId="3" xfId="0" applyNumberFormat="1" applyFont="1" applyFill="1" applyBorder="1" applyAlignment="1">
      <alignment horizontal="right" vertical="top" wrapText="1"/>
    </xf>
    <xf numFmtId="0" fontId="9" fillId="0" borderId="7" xfId="0" applyFont="1" applyFill="1" applyBorder="1" applyAlignment="1">
      <alignment vertical="top" wrapText="1"/>
    </xf>
    <xf numFmtId="0" fontId="9" fillId="0" borderId="8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9" fillId="0" borderId="3" xfId="0" applyFont="1" applyFill="1" applyBorder="1" applyAlignment="1">
      <alignment horizontal="right" vertical="top" wrapText="1"/>
    </xf>
    <xf numFmtId="0" fontId="9" fillId="0" borderId="4" xfId="0" applyFont="1" applyFill="1" applyBorder="1" applyAlignment="1">
      <alignment horizontal="left" vertical="top" wrapText="1"/>
    </xf>
    <xf numFmtId="164" fontId="9" fillId="0" borderId="4" xfId="0" applyNumberFormat="1" applyFont="1" applyFill="1" applyBorder="1" applyAlignment="1">
      <alignment horizontal="right" vertical="top" wrapText="1"/>
    </xf>
    <xf numFmtId="0" fontId="9" fillId="0" borderId="9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9" fillId="0" borderId="9" xfId="0" applyFont="1" applyFill="1" applyBorder="1" applyAlignment="1">
      <alignment vertical="top"/>
    </xf>
    <xf numFmtId="4" fontId="9" fillId="0" borderId="5" xfId="0" applyNumberFormat="1" applyFont="1" applyFill="1" applyBorder="1" applyAlignment="1">
      <alignment vertical="top"/>
    </xf>
    <xf numFmtId="4" fontId="9" fillId="0" borderId="6" xfId="0" applyNumberFormat="1" applyFont="1" applyFill="1" applyBorder="1" applyAlignment="1">
      <alignment vertical="top"/>
    </xf>
    <xf numFmtId="4" fontId="9" fillId="0" borderId="7" xfId="0" applyNumberFormat="1" applyFont="1" applyFill="1" applyBorder="1" applyAlignment="1">
      <alignment vertical="top"/>
    </xf>
    <xf numFmtId="4" fontId="9" fillId="0" borderId="8" xfId="0" applyNumberFormat="1" applyFont="1" applyFill="1" applyBorder="1" applyAlignment="1">
      <alignment vertical="top"/>
    </xf>
    <xf numFmtId="4" fontId="3" fillId="0" borderId="7" xfId="0" applyNumberFormat="1" applyFont="1" applyFill="1" applyBorder="1" applyAlignment="1">
      <alignment vertical="top"/>
    </xf>
    <xf numFmtId="4" fontId="3" fillId="0" borderId="8" xfId="0" applyNumberFormat="1" applyFont="1" applyFill="1" applyBorder="1" applyAlignment="1">
      <alignment vertical="top"/>
    </xf>
    <xf numFmtId="4" fontId="9" fillId="0" borderId="9" xfId="0" applyNumberFormat="1" applyFont="1" applyFill="1" applyBorder="1" applyAlignment="1">
      <alignment vertical="top"/>
    </xf>
    <xf numFmtId="4" fontId="9" fillId="0" borderId="10" xfId="0" applyNumberFormat="1" applyFont="1" applyFill="1" applyBorder="1" applyAlignment="1">
      <alignment vertical="top"/>
    </xf>
    <xf numFmtId="0" fontId="6" fillId="2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workbookViewId="0">
      <selection activeCell="I4" sqref="I4"/>
    </sheetView>
  </sheetViews>
  <sheetFormatPr defaultRowHeight="12" x14ac:dyDescent="0.2"/>
  <cols>
    <col min="1" max="1" width="30.42578125" style="3" customWidth="1"/>
    <col min="2" max="2" width="9.7109375" style="3" customWidth="1"/>
    <col min="3" max="3" width="11.140625" style="3" customWidth="1"/>
    <col min="4" max="4" width="10" style="3" customWidth="1"/>
    <col min="5" max="5" width="11.42578125" style="3" customWidth="1"/>
    <col min="6" max="6" width="10.5703125" style="3" customWidth="1"/>
    <col min="7" max="16384" width="9.140625" style="3"/>
  </cols>
  <sheetData>
    <row r="1" spans="1:8" ht="15" x14ac:dyDescent="0.25">
      <c r="A1" s="41" t="s">
        <v>29</v>
      </c>
      <c r="B1" s="41"/>
      <c r="C1" s="41"/>
      <c r="D1" s="41"/>
      <c r="E1" s="41"/>
      <c r="F1" s="41"/>
      <c r="G1" s="41"/>
      <c r="H1" s="41"/>
    </row>
    <row r="2" spans="1:8" x14ac:dyDescent="0.2">
      <c r="A2" s="1"/>
      <c r="B2" s="2"/>
      <c r="C2" s="2"/>
    </row>
    <row r="3" spans="1:8" ht="27" customHeight="1" x14ac:dyDescent="0.2">
      <c r="A3" s="42" t="s">
        <v>28</v>
      </c>
      <c r="B3" s="42" t="s">
        <v>26</v>
      </c>
      <c r="C3" s="40" t="s">
        <v>24</v>
      </c>
      <c r="D3" s="40"/>
      <c r="E3" s="40" t="s">
        <v>25</v>
      </c>
      <c r="F3" s="40"/>
      <c r="G3" s="40" t="s">
        <v>27</v>
      </c>
      <c r="H3" s="40"/>
    </row>
    <row r="4" spans="1:8" ht="27" customHeight="1" x14ac:dyDescent="0.2">
      <c r="A4" s="42"/>
      <c r="B4" s="42"/>
      <c r="C4" s="7" t="s">
        <v>22</v>
      </c>
      <c r="D4" s="8" t="s">
        <v>23</v>
      </c>
      <c r="E4" s="7" t="s">
        <v>22</v>
      </c>
      <c r="F4" s="8" t="s">
        <v>23</v>
      </c>
      <c r="G4" s="7" t="s">
        <v>22</v>
      </c>
      <c r="H4" s="8" t="s">
        <v>23</v>
      </c>
    </row>
    <row r="5" spans="1:8" s="9" customFormat="1" ht="15" customHeight="1" x14ac:dyDescent="0.25">
      <c r="A5" s="16" t="s">
        <v>0</v>
      </c>
      <c r="B5" s="17">
        <v>60</v>
      </c>
      <c r="C5" s="18">
        <f>B5*1.5</f>
        <v>90</v>
      </c>
      <c r="D5" s="19">
        <f>B5*2.2</f>
        <v>132</v>
      </c>
      <c r="E5" s="20">
        <f>B5*2.8</f>
        <v>168</v>
      </c>
      <c r="F5" s="19">
        <f>B5*4.1</f>
        <v>245.99999999999997</v>
      </c>
      <c r="G5" s="32">
        <f>E5*859.9/1000000</f>
        <v>0.14446319999999999</v>
      </c>
      <c r="H5" s="33">
        <f>F5*859.9/1000000</f>
        <v>0.21153539999999996</v>
      </c>
    </row>
    <row r="6" spans="1:8" s="9" customFormat="1" ht="15" customHeight="1" x14ac:dyDescent="0.25">
      <c r="A6" s="21" t="s">
        <v>1</v>
      </c>
      <c r="B6" s="22">
        <v>65</v>
      </c>
      <c r="C6" s="23">
        <f t="shared" ref="C6:C24" si="0">B6*1.5</f>
        <v>97.5</v>
      </c>
      <c r="D6" s="24">
        <f t="shared" ref="D6:D24" si="1">B6*2.2</f>
        <v>143</v>
      </c>
      <c r="E6" s="25">
        <f t="shared" ref="E6:E24" si="2">B6*2.8</f>
        <v>182</v>
      </c>
      <c r="F6" s="24">
        <f t="shared" ref="F6:F24" si="3">B6*4.1</f>
        <v>266.5</v>
      </c>
      <c r="G6" s="34">
        <f t="shared" ref="G6:G24" si="4">E6*859.9/1000000</f>
        <v>0.1565018</v>
      </c>
      <c r="H6" s="35">
        <f t="shared" ref="H6:H24" si="5">F6*859.9/1000000</f>
        <v>0.22916335000000002</v>
      </c>
    </row>
    <row r="7" spans="1:8" s="9" customFormat="1" x14ac:dyDescent="0.25">
      <c r="A7" s="21" t="s">
        <v>2</v>
      </c>
      <c r="B7" s="26" t="s">
        <v>3</v>
      </c>
      <c r="C7" s="23">
        <f>80*1.5</f>
        <v>120</v>
      </c>
      <c r="D7" s="24">
        <f>140*2.2</f>
        <v>308</v>
      </c>
      <c r="E7" s="25">
        <f>80*2.8</f>
        <v>224</v>
      </c>
      <c r="F7" s="24">
        <f>140*4.1</f>
        <v>574</v>
      </c>
      <c r="G7" s="34">
        <f t="shared" si="4"/>
        <v>0.1926176</v>
      </c>
      <c r="H7" s="35">
        <f t="shared" si="5"/>
        <v>0.49358259999999998</v>
      </c>
    </row>
    <row r="8" spans="1:8" s="9" customFormat="1" x14ac:dyDescent="0.25">
      <c r="A8" s="10" t="s">
        <v>4</v>
      </c>
      <c r="B8" s="12" t="s">
        <v>5</v>
      </c>
      <c r="C8" s="13">
        <f>180*1.5</f>
        <v>270</v>
      </c>
      <c r="D8" s="14">
        <f>140*2.2</f>
        <v>308</v>
      </c>
      <c r="E8" s="15">
        <f>180*2.8</f>
        <v>503.99999999999994</v>
      </c>
      <c r="F8" s="14">
        <f>220*4.1</f>
        <v>901.99999999999989</v>
      </c>
      <c r="G8" s="36">
        <f t="shared" si="4"/>
        <v>0.43338959999999993</v>
      </c>
      <c r="H8" s="37">
        <f t="shared" si="5"/>
        <v>0.77562979999999992</v>
      </c>
    </row>
    <row r="9" spans="1:8" s="9" customFormat="1" x14ac:dyDescent="0.25">
      <c r="A9" s="21" t="s">
        <v>6</v>
      </c>
      <c r="B9" s="22">
        <v>250</v>
      </c>
      <c r="C9" s="23">
        <f t="shared" si="0"/>
        <v>375</v>
      </c>
      <c r="D9" s="24">
        <f t="shared" si="1"/>
        <v>550</v>
      </c>
      <c r="E9" s="25">
        <f t="shared" si="2"/>
        <v>700</v>
      </c>
      <c r="F9" s="24">
        <f t="shared" si="3"/>
        <v>1025</v>
      </c>
      <c r="G9" s="34">
        <f t="shared" si="4"/>
        <v>0.60192999999999997</v>
      </c>
      <c r="H9" s="35">
        <f t="shared" si="5"/>
        <v>0.88139749999999994</v>
      </c>
    </row>
    <row r="10" spans="1:8" s="9" customFormat="1" x14ac:dyDescent="0.25">
      <c r="A10" s="10" t="s">
        <v>7</v>
      </c>
      <c r="B10" s="11">
        <v>50</v>
      </c>
      <c r="C10" s="13">
        <f t="shared" si="0"/>
        <v>75</v>
      </c>
      <c r="D10" s="14">
        <f t="shared" si="1"/>
        <v>110.00000000000001</v>
      </c>
      <c r="E10" s="15">
        <f t="shared" si="2"/>
        <v>140</v>
      </c>
      <c r="F10" s="14">
        <f t="shared" si="3"/>
        <v>204.99999999999997</v>
      </c>
      <c r="G10" s="36">
        <f t="shared" si="4"/>
        <v>0.12038600000000001</v>
      </c>
      <c r="H10" s="37">
        <f t="shared" si="5"/>
        <v>0.17627949999999998</v>
      </c>
    </row>
    <row r="11" spans="1:8" s="9" customFormat="1" x14ac:dyDescent="0.25">
      <c r="A11" s="10" t="s">
        <v>8</v>
      </c>
      <c r="B11" s="11">
        <v>550</v>
      </c>
      <c r="C11" s="13">
        <f t="shared" si="0"/>
        <v>825</v>
      </c>
      <c r="D11" s="14">
        <f t="shared" si="1"/>
        <v>1210</v>
      </c>
      <c r="E11" s="15">
        <f t="shared" si="2"/>
        <v>1540</v>
      </c>
      <c r="F11" s="14">
        <f t="shared" si="3"/>
        <v>2255</v>
      </c>
      <c r="G11" s="36">
        <f t="shared" si="4"/>
        <v>1.324246</v>
      </c>
      <c r="H11" s="37">
        <f t="shared" si="5"/>
        <v>1.9390745</v>
      </c>
    </row>
    <row r="12" spans="1:8" s="9" customFormat="1" x14ac:dyDescent="0.25">
      <c r="A12" s="10" t="s">
        <v>9</v>
      </c>
      <c r="B12" s="11">
        <v>70</v>
      </c>
      <c r="C12" s="13">
        <f t="shared" si="0"/>
        <v>105</v>
      </c>
      <c r="D12" s="14">
        <f t="shared" si="1"/>
        <v>154</v>
      </c>
      <c r="E12" s="15">
        <f t="shared" si="2"/>
        <v>196</v>
      </c>
      <c r="F12" s="14">
        <f t="shared" si="3"/>
        <v>287</v>
      </c>
      <c r="G12" s="36">
        <f t="shared" si="4"/>
        <v>0.16854040000000001</v>
      </c>
      <c r="H12" s="37">
        <f t="shared" si="5"/>
        <v>0.24679129999999999</v>
      </c>
    </row>
    <row r="13" spans="1:8" s="9" customFormat="1" x14ac:dyDescent="0.25">
      <c r="A13" s="10" t="s">
        <v>10</v>
      </c>
      <c r="B13" s="11">
        <v>100</v>
      </c>
      <c r="C13" s="13">
        <f t="shared" si="0"/>
        <v>150</v>
      </c>
      <c r="D13" s="14">
        <f t="shared" si="1"/>
        <v>220.00000000000003</v>
      </c>
      <c r="E13" s="15">
        <f t="shared" si="2"/>
        <v>280</v>
      </c>
      <c r="F13" s="14">
        <f t="shared" si="3"/>
        <v>409.99999999999994</v>
      </c>
      <c r="G13" s="36">
        <f t="shared" si="4"/>
        <v>0.24077200000000001</v>
      </c>
      <c r="H13" s="37">
        <f t="shared" si="5"/>
        <v>0.35255899999999996</v>
      </c>
    </row>
    <row r="14" spans="1:8" s="9" customFormat="1" x14ac:dyDescent="0.25">
      <c r="A14" s="10" t="s">
        <v>11</v>
      </c>
      <c r="B14" s="11">
        <v>430</v>
      </c>
      <c r="C14" s="13">
        <f t="shared" si="0"/>
        <v>645</v>
      </c>
      <c r="D14" s="14">
        <f t="shared" si="1"/>
        <v>946.00000000000011</v>
      </c>
      <c r="E14" s="15">
        <f t="shared" si="2"/>
        <v>1204</v>
      </c>
      <c r="F14" s="14">
        <f t="shared" si="3"/>
        <v>1762.9999999999998</v>
      </c>
      <c r="G14" s="36">
        <f t="shared" si="4"/>
        <v>1.0353196</v>
      </c>
      <c r="H14" s="37">
        <f t="shared" si="5"/>
        <v>1.5160036999999997</v>
      </c>
    </row>
    <row r="15" spans="1:8" s="9" customFormat="1" x14ac:dyDescent="0.25">
      <c r="A15" s="10" t="s">
        <v>12</v>
      </c>
      <c r="B15" s="11">
        <v>200</v>
      </c>
      <c r="C15" s="13">
        <f t="shared" si="0"/>
        <v>300</v>
      </c>
      <c r="D15" s="14">
        <f t="shared" si="1"/>
        <v>440.00000000000006</v>
      </c>
      <c r="E15" s="15">
        <f t="shared" si="2"/>
        <v>560</v>
      </c>
      <c r="F15" s="14">
        <f t="shared" si="3"/>
        <v>819.99999999999989</v>
      </c>
      <c r="G15" s="36">
        <f t="shared" si="4"/>
        <v>0.48154400000000003</v>
      </c>
      <c r="H15" s="37">
        <f t="shared" si="5"/>
        <v>0.70511799999999991</v>
      </c>
    </row>
    <row r="16" spans="1:8" s="9" customFormat="1" x14ac:dyDescent="0.25">
      <c r="A16" s="10" t="s">
        <v>13</v>
      </c>
      <c r="B16" s="11">
        <v>45</v>
      </c>
      <c r="C16" s="13">
        <f t="shared" si="0"/>
        <v>67.5</v>
      </c>
      <c r="D16" s="14">
        <f t="shared" si="1"/>
        <v>99.000000000000014</v>
      </c>
      <c r="E16" s="15">
        <f t="shared" si="2"/>
        <v>125.99999999999999</v>
      </c>
      <c r="F16" s="14">
        <f t="shared" si="3"/>
        <v>184.49999999999997</v>
      </c>
      <c r="G16" s="36">
        <f t="shared" si="4"/>
        <v>0.10834739999999998</v>
      </c>
      <c r="H16" s="37">
        <f t="shared" si="5"/>
        <v>0.15865154999999995</v>
      </c>
    </row>
    <row r="17" spans="1:8" s="9" customFormat="1" x14ac:dyDescent="0.25">
      <c r="A17" s="10" t="s">
        <v>14</v>
      </c>
      <c r="B17" s="11">
        <v>50</v>
      </c>
      <c r="C17" s="13">
        <f t="shared" si="0"/>
        <v>75</v>
      </c>
      <c r="D17" s="14">
        <f t="shared" si="1"/>
        <v>110.00000000000001</v>
      </c>
      <c r="E17" s="15">
        <f t="shared" si="2"/>
        <v>140</v>
      </c>
      <c r="F17" s="14">
        <f t="shared" si="3"/>
        <v>204.99999999999997</v>
      </c>
      <c r="G17" s="36">
        <f t="shared" si="4"/>
        <v>0.12038600000000001</v>
      </c>
      <c r="H17" s="37">
        <f t="shared" si="5"/>
        <v>0.17627949999999998</v>
      </c>
    </row>
    <row r="18" spans="1:8" s="9" customFormat="1" x14ac:dyDescent="0.25">
      <c r="A18" s="10" t="s">
        <v>15</v>
      </c>
      <c r="B18" s="11">
        <v>110</v>
      </c>
      <c r="C18" s="13">
        <f t="shared" si="0"/>
        <v>165</v>
      </c>
      <c r="D18" s="14">
        <f t="shared" si="1"/>
        <v>242.00000000000003</v>
      </c>
      <c r="E18" s="15">
        <f t="shared" si="2"/>
        <v>308</v>
      </c>
      <c r="F18" s="14">
        <f t="shared" si="3"/>
        <v>450.99999999999994</v>
      </c>
      <c r="G18" s="36">
        <f t="shared" si="4"/>
        <v>0.26484920000000001</v>
      </c>
      <c r="H18" s="37">
        <f t="shared" si="5"/>
        <v>0.38781489999999996</v>
      </c>
    </row>
    <row r="19" spans="1:8" s="9" customFormat="1" x14ac:dyDescent="0.25">
      <c r="A19" s="10" t="s">
        <v>16</v>
      </c>
      <c r="B19" s="11">
        <v>1300</v>
      </c>
      <c r="C19" s="13">
        <f t="shared" si="0"/>
        <v>1950</v>
      </c>
      <c r="D19" s="14">
        <f t="shared" si="1"/>
        <v>2860.0000000000005</v>
      </c>
      <c r="E19" s="15">
        <f t="shared" si="2"/>
        <v>3639.9999999999995</v>
      </c>
      <c r="F19" s="14">
        <f t="shared" si="3"/>
        <v>5329.9999999999991</v>
      </c>
      <c r="G19" s="36">
        <f t="shared" si="4"/>
        <v>3.1300359999999996</v>
      </c>
      <c r="H19" s="37">
        <f t="shared" si="5"/>
        <v>4.5832669999999993</v>
      </c>
    </row>
    <row r="20" spans="1:8" s="9" customFormat="1" x14ac:dyDescent="0.25">
      <c r="A20" s="10" t="s">
        <v>17</v>
      </c>
      <c r="B20" s="11">
        <v>250</v>
      </c>
      <c r="C20" s="13">
        <f t="shared" si="0"/>
        <v>375</v>
      </c>
      <c r="D20" s="14">
        <f t="shared" si="1"/>
        <v>550</v>
      </c>
      <c r="E20" s="15">
        <f t="shared" si="2"/>
        <v>700</v>
      </c>
      <c r="F20" s="14">
        <f t="shared" si="3"/>
        <v>1025</v>
      </c>
      <c r="G20" s="36">
        <f t="shared" si="4"/>
        <v>0.60192999999999997</v>
      </c>
      <c r="H20" s="37">
        <f t="shared" si="5"/>
        <v>0.88139749999999994</v>
      </c>
    </row>
    <row r="21" spans="1:8" s="9" customFormat="1" x14ac:dyDescent="0.25">
      <c r="A21" s="21" t="s">
        <v>18</v>
      </c>
      <c r="B21" s="22">
        <v>300</v>
      </c>
      <c r="C21" s="23">
        <f t="shared" si="0"/>
        <v>450</v>
      </c>
      <c r="D21" s="24">
        <f t="shared" si="1"/>
        <v>660</v>
      </c>
      <c r="E21" s="25">
        <f t="shared" si="2"/>
        <v>840</v>
      </c>
      <c r="F21" s="24">
        <f t="shared" si="3"/>
        <v>1230</v>
      </c>
      <c r="G21" s="34">
        <f t="shared" si="4"/>
        <v>0.72231599999999996</v>
      </c>
      <c r="H21" s="35">
        <f t="shared" si="5"/>
        <v>1.057677</v>
      </c>
    </row>
    <row r="22" spans="1:8" s="9" customFormat="1" x14ac:dyDescent="0.25">
      <c r="A22" s="10" t="s">
        <v>19</v>
      </c>
      <c r="B22" s="11">
        <v>100</v>
      </c>
      <c r="C22" s="13">
        <f t="shared" si="0"/>
        <v>150</v>
      </c>
      <c r="D22" s="14">
        <f t="shared" si="1"/>
        <v>220.00000000000003</v>
      </c>
      <c r="E22" s="15">
        <f t="shared" si="2"/>
        <v>280</v>
      </c>
      <c r="F22" s="14">
        <f t="shared" si="3"/>
        <v>409.99999999999994</v>
      </c>
      <c r="G22" s="36">
        <f t="shared" si="4"/>
        <v>0.24077200000000001</v>
      </c>
      <c r="H22" s="37">
        <f t="shared" si="5"/>
        <v>0.35255899999999996</v>
      </c>
    </row>
    <row r="23" spans="1:8" s="9" customFormat="1" x14ac:dyDescent="0.25">
      <c r="A23" s="10" t="s">
        <v>20</v>
      </c>
      <c r="B23" s="11">
        <v>500</v>
      </c>
      <c r="C23" s="13">
        <f t="shared" si="0"/>
        <v>750</v>
      </c>
      <c r="D23" s="14">
        <f t="shared" si="1"/>
        <v>1100</v>
      </c>
      <c r="E23" s="15">
        <f t="shared" si="2"/>
        <v>1400</v>
      </c>
      <c r="F23" s="14">
        <f t="shared" si="3"/>
        <v>2050</v>
      </c>
      <c r="G23" s="36">
        <f t="shared" si="4"/>
        <v>1.2038599999999999</v>
      </c>
      <c r="H23" s="37">
        <f t="shared" si="5"/>
        <v>1.7627949999999999</v>
      </c>
    </row>
    <row r="24" spans="1:8" s="9" customFormat="1" x14ac:dyDescent="0.25">
      <c r="A24" s="27" t="s">
        <v>21</v>
      </c>
      <c r="B24" s="28">
        <v>300</v>
      </c>
      <c r="C24" s="29">
        <f t="shared" si="0"/>
        <v>450</v>
      </c>
      <c r="D24" s="30">
        <f t="shared" si="1"/>
        <v>660</v>
      </c>
      <c r="E24" s="31">
        <f t="shared" si="2"/>
        <v>840</v>
      </c>
      <c r="F24" s="30">
        <f t="shared" si="3"/>
        <v>1230</v>
      </c>
      <c r="G24" s="38">
        <f t="shared" si="4"/>
        <v>0.72231599999999996</v>
      </c>
      <c r="H24" s="39">
        <f t="shared" si="5"/>
        <v>1.057677</v>
      </c>
    </row>
    <row r="25" spans="1:8" x14ac:dyDescent="0.2">
      <c r="A25" s="4"/>
      <c r="B25" s="5"/>
      <c r="C25" s="2"/>
    </row>
    <row r="26" spans="1:8" x14ac:dyDescent="0.2">
      <c r="B26" s="6"/>
    </row>
    <row r="27" spans="1:8" x14ac:dyDescent="0.2">
      <c r="B27" s="6"/>
    </row>
  </sheetData>
  <mergeCells count="6">
    <mergeCell ref="G3:H3"/>
    <mergeCell ref="A1:H1"/>
    <mergeCell ref="C3:D3"/>
    <mergeCell ref="E3:F3"/>
    <mergeCell ref="A3:A4"/>
    <mergeCell ref="B3: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</dc:creator>
  <cp:lastModifiedBy>Владимир</cp:lastModifiedBy>
  <dcterms:created xsi:type="dcterms:W3CDTF">2012-07-25T13:55:23Z</dcterms:created>
  <dcterms:modified xsi:type="dcterms:W3CDTF">2014-03-26T11:41:25Z</dcterms:modified>
</cp:coreProperties>
</file>